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58" i="1" l="1"/>
  <c r="H28" i="1"/>
  <c r="H20" i="1"/>
  <c r="H24" i="1"/>
  <c r="H16" i="1" l="1"/>
  <c r="H15" i="1" l="1"/>
  <c r="H21" i="1" l="1"/>
  <c r="H48" i="1" l="1"/>
  <c r="H43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<sst xmlns="http://schemas.openxmlformats.org/spreadsheetml/2006/main" count="57" uniqueCount="34">
  <si>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</si>
  <si>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</si>
  <si>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</si>
  <si>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</si>
  <si>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</si>
  <si>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</si>
  <si>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</si>
  <si>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</si>
  <si>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</si>
  <si>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</si>
  <si>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</si>
  <si>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</si>
  <si>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</si>
  <si>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</si>
  <si>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</si>
  <si>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</si>
  <si>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</si>
  <si>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</si>
  <si>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</si>
  <si>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</si>
  <si>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</si>
  <si>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</si>
  <si>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</si>
  <si>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</si>
  <si>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</si>
  <si>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UKUPNO MATERIJALNI TROŠKOVI-ZUBNO</t>
  </si>
  <si>
    <t>Dana:29.04.2020.</t>
  </si>
  <si>
    <t>Dana 29.04.2020.godine Dom zdravlja Požarevac je izvršio plaćanje prema dobavljačima:</t>
  </si>
  <si>
    <t>Primljena i neutrošena participacija od 29.04.2020.</t>
  </si>
  <si>
    <t>Mercator-S</t>
  </si>
  <si>
    <t>17620-24-358</t>
  </si>
  <si>
    <t>17620-24-473</t>
  </si>
  <si>
    <t>17620-24-482</t>
  </si>
  <si>
    <t>17620-24-493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</si>
</sst>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43" zoomScaleNormal="100" workbookViewId="0">
      <selection activeCell="C59" sqref="C59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0" t="s">
        <v>0</v>
      </c>
      <c r="D2" s="50"/>
      <c r="E2" s="50"/>
      <c r="F2" s="50"/>
      <c r="G2" s="50"/>
    </row>
    <row r="4" spans="2:15" x14ac:dyDescent="0.25">
      <c r="B4" s="51" t="s">
        <v>1</v>
      </c>
      <c r="C4" s="51"/>
      <c r="D4" s="51"/>
    </row>
    <row r="5" spans="2:15" x14ac:dyDescent="0.25">
      <c r="B5" s="51" t="s">
        <v>7</v>
      </c>
      <c r="C5" s="51"/>
      <c r="D5" s="51"/>
    </row>
    <row r="6" spans="2:15" x14ac:dyDescent="0.25">
      <c r="B6" s="51" t="s">
        <v>8</v>
      </c>
      <c r="C6" s="51"/>
      <c r="D6" s="51"/>
    </row>
    <row r="7" spans="2:15" x14ac:dyDescent="0.25">
      <c r="I7" s="11"/>
      <c r="J7" s="11"/>
    </row>
    <row r="8" spans="2:15" x14ac:dyDescent="0.25">
      <c r="B8" s="52" t="s">
        <v>26</v>
      </c>
      <c r="C8" s="52"/>
      <c r="D8" s="52"/>
      <c r="E8" s="52"/>
      <c r="F8" s="52"/>
      <c r="G8" s="52"/>
      <c r="H8" s="52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7" t="s">
        <v>22</v>
      </c>
      <c r="C11" s="48"/>
      <c r="D11" s="48"/>
      <c r="E11" s="48"/>
      <c r="F11" s="49"/>
      <c r="G11" s="2" t="s">
        <v>5</v>
      </c>
      <c r="H11" s="2" t="s">
        <v>6</v>
      </c>
      <c r="I11" s="11"/>
      <c r="J11" s="11"/>
      <c r="K11" s="43"/>
      <c r="L11" s="43"/>
      <c r="M11" s="43"/>
      <c r="N11" s="43"/>
      <c r="O11" s="43"/>
    </row>
    <row r="12" spans="2:15" x14ac:dyDescent="0.25">
      <c r="B12" s="45" t="s">
        <v>20</v>
      </c>
      <c r="C12" s="45"/>
      <c r="D12" s="45"/>
      <c r="E12" s="45"/>
      <c r="F12" s="45"/>
      <c r="G12" s="14">
        <v>43950</v>
      </c>
      <c r="H12" s="23">
        <v>3722647.86</v>
      </c>
      <c r="I12" s="11"/>
      <c r="J12" s="11"/>
      <c r="K12" s="9"/>
      <c r="L12" s="9"/>
      <c r="M12" s="9"/>
      <c r="N12" s="9"/>
      <c r="O12" s="9"/>
    </row>
    <row r="13" spans="2:15" x14ac:dyDescent="0.25">
      <c r="B13" s="44" t="s">
        <v>9</v>
      </c>
      <c r="C13" s="44"/>
      <c r="D13" s="44"/>
      <c r="E13" s="44"/>
      <c r="F13" s="44"/>
      <c r="G13" s="24">
        <v>43950</v>
      </c>
      <c r="H13" s="3">
        <f>H14+H25-H32-H42</f>
        <v>3717943.2299999986</v>
      </c>
      <c r="I13" s="11"/>
      <c r="J13" s="11"/>
      <c r="K13" s="9"/>
      <c r="L13" s="9"/>
      <c r="M13" s="9"/>
      <c r="N13" s="9"/>
      <c r="O13" s="9"/>
    </row>
    <row r="14" spans="2:15" x14ac:dyDescent="0.25">
      <c r="B14" s="46" t="s">
        <v>23</v>
      </c>
      <c r="C14" s="46"/>
      <c r="D14" s="46"/>
      <c r="E14" s="46"/>
      <c r="F14" s="46"/>
      <c r="G14" s="16">
        <v>43950</v>
      </c>
      <c r="H14" s="4">
        <f>H15+H16+H17+H18+H19+H20+H21+H22+H23+H24</f>
        <v>3304775.9599999986</v>
      </c>
      <c r="I14" s="11"/>
      <c r="J14" s="11"/>
      <c r="K14" s="9"/>
      <c r="L14" s="9"/>
      <c r="M14" s="9"/>
      <c r="N14" s="9"/>
      <c r="O14" s="9"/>
    </row>
    <row r="15" spans="2:15" x14ac:dyDescent="0.25">
      <c r="B15" s="40" t="s">
        <v>10</v>
      </c>
      <c r="C15" s="41"/>
      <c r="D15" s="41"/>
      <c r="E15" s="41"/>
      <c r="F15" s="42"/>
      <c r="G15" s="12"/>
      <c r="H15" s="15">
        <f>1890.77-1890.77</f>
        <v>0</v>
      </c>
      <c r="I15" s="11"/>
      <c r="J15" s="11"/>
      <c r="K15" s="8"/>
    </row>
    <row r="16" spans="2:15" x14ac:dyDescent="0.25">
      <c r="B16" s="40" t="s">
        <v>11</v>
      </c>
      <c r="C16" s="41"/>
      <c r="D16" s="41"/>
      <c r="E16" s="41"/>
      <c r="F16" s="42"/>
      <c r="G16" s="12"/>
      <c r="H16" s="26">
        <f>1047757.33-2500-36191.05-8673.16</f>
        <v>1000393.1199999999</v>
      </c>
      <c r="I16" s="11"/>
      <c r="J16" s="11"/>
      <c r="K16" s="8"/>
      <c r="L16" s="8"/>
    </row>
    <row r="17" spans="2:13" x14ac:dyDescent="0.25">
      <c r="B17" s="40" t="s">
        <v>12</v>
      </c>
      <c r="C17" s="41"/>
      <c r="D17" s="41"/>
      <c r="E17" s="41"/>
      <c r="F17" s="42"/>
      <c r="G17" s="12"/>
      <c r="H17" s="10">
        <v>0</v>
      </c>
      <c r="I17" s="11"/>
      <c r="J17" s="11"/>
    </row>
    <row r="18" spans="2:13" x14ac:dyDescent="0.25">
      <c r="B18" s="40" t="s">
        <v>19</v>
      </c>
      <c r="C18" s="41"/>
      <c r="D18" s="41"/>
      <c r="E18" s="41"/>
      <c r="F18" s="42"/>
      <c r="G18" s="12"/>
      <c r="H18" s="10">
        <v>0</v>
      </c>
      <c r="I18" s="11"/>
      <c r="J18" s="11"/>
    </row>
    <row r="19" spans="2:13" x14ac:dyDescent="0.25">
      <c r="B19" s="40" t="s">
        <v>2</v>
      </c>
      <c r="C19" s="41"/>
      <c r="D19" s="41"/>
      <c r="E19" s="41"/>
      <c r="F19" s="42"/>
      <c r="G19" s="12"/>
      <c r="H19" s="10">
        <v>0</v>
      </c>
      <c r="I19" s="11"/>
      <c r="J19" s="11"/>
    </row>
    <row r="20" spans="2:13" x14ac:dyDescent="0.25">
      <c r="B20" s="40" t="s">
        <v>3</v>
      </c>
      <c r="C20" s="41"/>
      <c r="D20" s="41"/>
      <c r="E20" s="41"/>
      <c r="F20" s="42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</f>
        <v>2270648.3499999992</v>
      </c>
      <c r="I20" s="11"/>
      <c r="J20" s="11"/>
    </row>
    <row r="21" spans="2:13" x14ac:dyDescent="0.25">
      <c r="B21" s="40" t="s">
        <v>13</v>
      </c>
      <c r="C21" s="41"/>
      <c r="D21" s="41"/>
      <c r="E21" s="41"/>
      <c r="F21" s="42"/>
      <c r="G21" s="12"/>
      <c r="H21" s="10">
        <f>864398.85-3505-804069.37-35029.72+4-1600-19614.27</f>
        <v>584.48999999997977</v>
      </c>
      <c r="I21" s="11"/>
      <c r="J21" s="11"/>
      <c r="K21" s="11"/>
      <c r="L21" s="8"/>
    </row>
    <row r="22" spans="2:13" x14ac:dyDescent="0.25">
      <c r="B22" s="40" t="s">
        <v>14</v>
      </c>
      <c r="C22" s="41"/>
      <c r="D22" s="41"/>
      <c r="E22" s="41"/>
      <c r="F22" s="42"/>
      <c r="G22" s="12"/>
      <c r="H22" s="10">
        <v>0</v>
      </c>
      <c r="I22" s="11"/>
      <c r="J22" s="11"/>
      <c r="K22" s="8"/>
    </row>
    <row r="23" spans="2:13" x14ac:dyDescent="0.25">
      <c r="B23" s="40" t="s">
        <v>15</v>
      </c>
      <c r="C23" s="41"/>
      <c r="D23" s="41"/>
      <c r="E23" s="41"/>
      <c r="F23" s="42"/>
      <c r="G23" s="12"/>
      <c r="H23" s="10">
        <v>0</v>
      </c>
      <c r="I23" s="11"/>
      <c r="J23" s="11"/>
      <c r="K23" s="8"/>
      <c r="L23" s="8"/>
    </row>
    <row r="24" spans="2:13" x14ac:dyDescent="0.25">
      <c r="B24" s="40" t="s">
        <v>28</v>
      </c>
      <c r="C24" s="41"/>
      <c r="D24" s="41"/>
      <c r="E24" s="41"/>
      <c r="F24" s="42"/>
      <c r="G24" s="13"/>
      <c r="H24" s="10">
        <f>2600+450+3000+1200+150+1550+1350+800+1950+2700+800+1000+1200+850+400+650+150+1200+1050+2450+1050+1450+500+700+800+250+900+2000</f>
        <v>33150</v>
      </c>
      <c r="I24" s="11"/>
      <c r="J24" s="11"/>
      <c r="K24" s="8"/>
      <c r="L24" s="8"/>
    </row>
    <row r="25" spans="2:13" x14ac:dyDescent="0.25">
      <c r="B25" s="53" t="s">
        <v>24</v>
      </c>
      <c r="C25" s="54"/>
      <c r="D25" s="54"/>
      <c r="E25" s="54"/>
      <c r="F25" s="55"/>
      <c r="G25" s="16">
        <v>43950</v>
      </c>
      <c r="H25" s="4">
        <f>H26+H27+H28+H29+H30+H31</f>
        <v>613167.27</v>
      </c>
      <c r="I25" s="11"/>
      <c r="J25" s="11"/>
      <c r="K25" s="8"/>
    </row>
    <row r="26" spans="2:13" x14ac:dyDescent="0.25">
      <c r="B26" s="40" t="s">
        <v>10</v>
      </c>
      <c r="C26" s="41"/>
      <c r="D26" s="41"/>
      <c r="E26" s="41"/>
      <c r="F26" s="42"/>
      <c r="G26" s="2"/>
      <c r="H26" s="15">
        <v>0</v>
      </c>
      <c r="I26" s="11"/>
      <c r="J26" s="11"/>
      <c r="K26" s="8"/>
    </row>
    <row r="27" spans="2:13" x14ac:dyDescent="0.25">
      <c r="B27" s="40" t="s">
        <v>11</v>
      </c>
      <c r="C27" s="41"/>
      <c r="D27" s="41"/>
      <c r="E27" s="41"/>
      <c r="F27" s="42"/>
      <c r="G27" s="2"/>
      <c r="H27" s="10">
        <v>159868.39000000001</v>
      </c>
      <c r="I27" s="11"/>
      <c r="J27" s="11"/>
      <c r="K27" s="8"/>
    </row>
    <row r="28" spans="2:13" x14ac:dyDescent="0.25">
      <c r="B28" s="40" t="s">
        <v>13</v>
      </c>
      <c r="C28" s="41"/>
      <c r="D28" s="41"/>
      <c r="E28" s="41"/>
      <c r="F28" s="42"/>
      <c r="G28" s="2"/>
      <c r="H28" s="10">
        <f>568160.92-50050-42412.01-22400.03</f>
        <v>453298.88</v>
      </c>
      <c r="I28" s="11"/>
      <c r="J28" s="11"/>
      <c r="K28" s="8"/>
      <c r="L28" s="8"/>
      <c r="M28" s="8"/>
    </row>
    <row r="29" spans="2:13" x14ac:dyDescent="0.25">
      <c r="B29" s="40" t="s">
        <v>14</v>
      </c>
      <c r="C29" s="41"/>
      <c r="D29" s="41"/>
      <c r="E29" s="41"/>
      <c r="F29" s="42"/>
      <c r="G29" s="2"/>
      <c r="H29" s="10">
        <v>0</v>
      </c>
      <c r="I29" s="11"/>
      <c r="J29" s="11"/>
    </row>
    <row r="30" spans="2:13" x14ac:dyDescent="0.25">
      <c r="B30" s="40" t="s">
        <v>15</v>
      </c>
      <c r="C30" s="41"/>
      <c r="D30" s="41"/>
      <c r="E30" s="41"/>
      <c r="F30" s="42"/>
      <c r="G30" s="2"/>
      <c r="H30" s="10">
        <v>0</v>
      </c>
      <c r="I30" s="11"/>
      <c r="J30" s="11"/>
    </row>
    <row r="31" spans="2:13" x14ac:dyDescent="0.25">
      <c r="B31" s="40" t="s">
        <v>28</v>
      </c>
      <c r="C31" s="41"/>
      <c r="D31" s="41"/>
      <c r="E31" s="41"/>
      <c r="F31" s="42"/>
      <c r="G31" s="2"/>
      <c r="H31" s="10">
        <v>0</v>
      </c>
      <c r="I31" s="11"/>
      <c r="J31" s="11"/>
    </row>
    <row r="32" spans="2:13" x14ac:dyDescent="0.25">
      <c r="B32" s="34" t="s">
        <v>16</v>
      </c>
      <c r="C32" s="35"/>
      <c r="D32" s="35"/>
      <c r="E32" s="35"/>
      <c r="F32" s="36"/>
      <c r="G32" s="17">
        <v>43950</v>
      </c>
      <c r="H32" s="5">
        <f>SUM(H33:H41)</f>
        <v>0</v>
      </c>
      <c r="I32" s="11"/>
      <c r="J32" s="11"/>
    </row>
    <row r="33" spans="2:12" x14ac:dyDescent="0.25">
      <c r="B33" s="40" t="s">
        <v>10</v>
      </c>
      <c r="C33" s="41"/>
      <c r="D33" s="41"/>
      <c r="E33" s="41"/>
      <c r="F33" s="42"/>
      <c r="G33" s="13"/>
      <c r="H33" s="15">
        <v>0</v>
      </c>
      <c r="I33" s="11"/>
      <c r="J33" s="11"/>
    </row>
    <row r="34" spans="2:12" x14ac:dyDescent="0.25">
      <c r="B34" s="40" t="s">
        <v>11</v>
      </c>
      <c r="C34" s="41"/>
      <c r="D34" s="41"/>
      <c r="E34" s="41"/>
      <c r="F34" s="42"/>
      <c r="G34" s="13"/>
      <c r="H34" s="3">
        <v>0</v>
      </c>
      <c r="I34" s="11"/>
      <c r="J34" s="11"/>
      <c r="L34" s="8"/>
    </row>
    <row r="35" spans="2:12" x14ac:dyDescent="0.25">
      <c r="B35" s="40" t="s">
        <v>12</v>
      </c>
      <c r="C35" s="41"/>
      <c r="D35" s="41"/>
      <c r="E35" s="41"/>
      <c r="F35" s="42"/>
      <c r="G35" s="13"/>
      <c r="H35" s="10">
        <v>0</v>
      </c>
      <c r="I35" s="11"/>
      <c r="J35" s="11"/>
    </row>
    <row r="36" spans="2:12" x14ac:dyDescent="0.25">
      <c r="B36" s="40" t="s">
        <v>19</v>
      </c>
      <c r="C36" s="41"/>
      <c r="D36" s="41"/>
      <c r="E36" s="41"/>
      <c r="F36" s="42"/>
      <c r="G36" s="13"/>
      <c r="H36" s="10">
        <v>0</v>
      </c>
      <c r="I36" s="11"/>
      <c r="J36" s="11"/>
      <c r="L36" s="8"/>
    </row>
    <row r="37" spans="2:12" x14ac:dyDescent="0.25">
      <c r="B37" s="40" t="s">
        <v>2</v>
      </c>
      <c r="C37" s="41"/>
      <c r="D37" s="41"/>
      <c r="E37" s="41"/>
      <c r="F37" s="42"/>
      <c r="G37" s="13"/>
      <c r="H37" s="10">
        <v>0</v>
      </c>
      <c r="I37" s="11"/>
      <c r="J37" s="11"/>
    </row>
    <row r="38" spans="2:12" x14ac:dyDescent="0.25">
      <c r="B38" s="40" t="s">
        <v>3</v>
      </c>
      <c r="C38" s="41"/>
      <c r="D38" s="41"/>
      <c r="E38" s="41"/>
      <c r="F38" s="42"/>
      <c r="G38" s="13"/>
      <c r="H38" s="10">
        <v>0</v>
      </c>
      <c r="I38" s="11"/>
      <c r="J38" s="11"/>
    </row>
    <row r="39" spans="2:12" x14ac:dyDescent="0.25">
      <c r="B39" s="40" t="s">
        <v>13</v>
      </c>
      <c r="C39" s="41"/>
      <c r="D39" s="41"/>
      <c r="E39" s="41"/>
      <c r="F39" s="42"/>
      <c r="G39" s="13"/>
      <c r="H39" s="10">
        <v>0</v>
      </c>
      <c r="I39" s="11"/>
      <c r="J39" s="11"/>
    </row>
    <row r="40" spans="2:12" x14ac:dyDescent="0.25">
      <c r="B40" s="40" t="s">
        <v>14</v>
      </c>
      <c r="C40" s="41"/>
      <c r="D40" s="41"/>
      <c r="E40" s="41"/>
      <c r="F40" s="42"/>
      <c r="G40" s="13"/>
      <c r="H40" s="10">
        <v>0</v>
      </c>
      <c r="I40" s="11"/>
      <c r="J40" s="11"/>
    </row>
    <row r="41" spans="2:12" x14ac:dyDescent="0.25">
      <c r="B41" s="40" t="s">
        <v>15</v>
      </c>
      <c r="C41" s="41"/>
      <c r="D41" s="41"/>
      <c r="E41" s="41"/>
      <c r="F41" s="42"/>
      <c r="G41" s="13"/>
      <c r="H41" s="10">
        <v>0</v>
      </c>
      <c r="I41" s="11"/>
      <c r="J41" s="11"/>
      <c r="K41" s="8"/>
    </row>
    <row r="42" spans="2:12" x14ac:dyDescent="0.25">
      <c r="B42" s="34" t="s">
        <v>21</v>
      </c>
      <c r="C42" s="35"/>
      <c r="D42" s="35"/>
      <c r="E42" s="35"/>
      <c r="F42" s="36"/>
      <c r="G42" s="17">
        <v>43950</v>
      </c>
      <c r="H42" s="5">
        <f>SUM(H43:H47)</f>
        <v>200000</v>
      </c>
      <c r="I42" s="11"/>
      <c r="J42" s="11"/>
    </row>
    <row r="43" spans="2:12" x14ac:dyDescent="0.25">
      <c r="B43" s="40" t="s">
        <v>10</v>
      </c>
      <c r="C43" s="41"/>
      <c r="D43" s="41"/>
      <c r="E43" s="41"/>
      <c r="F43" s="42"/>
      <c r="G43" s="2"/>
      <c r="H43" s="15">
        <f>H26</f>
        <v>0</v>
      </c>
      <c r="I43" s="11"/>
      <c r="J43" s="11"/>
    </row>
    <row r="44" spans="2:12" x14ac:dyDescent="0.25">
      <c r="B44" s="40" t="s">
        <v>11</v>
      </c>
      <c r="C44" s="41"/>
      <c r="D44" s="41"/>
      <c r="E44" s="41"/>
      <c r="F44" s="42"/>
      <c r="G44" s="2"/>
      <c r="H44" s="3">
        <v>0</v>
      </c>
      <c r="I44" s="11"/>
      <c r="J44" s="11"/>
    </row>
    <row r="45" spans="2:12" x14ac:dyDescent="0.25">
      <c r="B45" s="40" t="s">
        <v>13</v>
      </c>
      <c r="C45" s="41"/>
      <c r="D45" s="41"/>
      <c r="E45" s="41"/>
      <c r="F45" s="42"/>
      <c r="G45" s="2"/>
      <c r="H45" s="3">
        <v>200000</v>
      </c>
      <c r="I45" s="11"/>
      <c r="J45" s="11"/>
    </row>
    <row r="46" spans="2:12" x14ac:dyDescent="0.25">
      <c r="B46" s="40" t="s">
        <v>14</v>
      </c>
      <c r="C46" s="41"/>
      <c r="D46" s="41"/>
      <c r="E46" s="41"/>
      <c r="F46" s="42"/>
      <c r="G46" s="2"/>
      <c r="H46" s="3">
        <v>0</v>
      </c>
      <c r="I46" s="11"/>
      <c r="J46" s="11"/>
      <c r="K46" s="8"/>
    </row>
    <row r="47" spans="2:12" x14ac:dyDescent="0.25">
      <c r="B47" s="40" t="s">
        <v>15</v>
      </c>
      <c r="C47" s="41"/>
      <c r="D47" s="41"/>
      <c r="E47" s="41"/>
      <c r="F47" s="42"/>
      <c r="G47" s="2"/>
      <c r="H47" s="10">
        <v>0</v>
      </c>
      <c r="I47" s="11"/>
      <c r="J47" s="11"/>
    </row>
    <row r="48" spans="2:12" x14ac:dyDescent="0.25">
      <c r="B48" s="37" t="s">
        <v>18</v>
      </c>
      <c r="C48" s="38"/>
      <c r="D48" s="38"/>
      <c r="E48" s="38"/>
      <c r="F48" s="39"/>
      <c r="G48" s="18">
        <v>43950</v>
      </c>
      <c r="H48" s="6">
        <f>4704.74+519567.19-0.11-519567.19</f>
        <v>4704.6300000000047</v>
      </c>
      <c r="I48" s="11"/>
      <c r="L48" s="8"/>
    </row>
    <row r="49" spans="2:11" x14ac:dyDescent="0.25">
      <c r="B49" s="40" t="s">
        <v>17</v>
      </c>
      <c r="C49" s="41"/>
      <c r="D49" s="41"/>
      <c r="E49" s="41"/>
      <c r="F49" s="42"/>
      <c r="G49" s="27"/>
      <c r="H49" s="3">
        <v>0</v>
      </c>
      <c r="I49" s="11"/>
      <c r="J49" s="11"/>
    </row>
    <row r="50" spans="2:11" x14ac:dyDescent="0.25">
      <c r="B50" s="31" t="s">
        <v>4</v>
      </c>
      <c r="C50" s="32"/>
      <c r="D50" s="32"/>
      <c r="E50" s="32"/>
      <c r="F50" s="33"/>
      <c r="G50" s="2"/>
      <c r="H50" s="7">
        <f>H14+H25-H32-H42+H48-H49</f>
        <v>3722647.8599999985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" t="s">
        <v>29</v>
      </c>
      <c r="C54" s="3">
        <v>5.04</v>
      </c>
      <c r="D54" s="2" t="s">
        <v>30</v>
      </c>
    </row>
    <row r="55" spans="2:11" x14ac:dyDescent="0.25">
      <c r="B55" s="2" t="s">
        <v>29</v>
      </c>
      <c r="C55" s="3">
        <v>10084.19</v>
      </c>
      <c r="D55" s="2" t="s">
        <v>31</v>
      </c>
    </row>
    <row r="56" spans="2:11" x14ac:dyDescent="0.25">
      <c r="B56" s="2" t="s">
        <v>29</v>
      </c>
      <c r="C56" s="3">
        <v>13902.52</v>
      </c>
      <c r="D56" s="2" t="s">
        <v>32</v>
      </c>
    </row>
    <row r="57" spans="2:11" x14ac:dyDescent="0.25">
      <c r="B57" s="2" t="s">
        <v>29</v>
      </c>
      <c r="C57" s="3">
        <v>176008.25</v>
      </c>
      <c r="D57" s="28" t="s">
        <v>33</v>
      </c>
    </row>
    <row r="58" spans="2:11" x14ac:dyDescent="0.25">
      <c r="B58" s="29" t="s">
        <v>25</v>
      </c>
      <c r="C58" s="30">
        <f>SUM(C54:C57)</f>
        <v>200000</v>
      </c>
      <c r="D58" s="2"/>
    </row>
    <row r="59" spans="2:11" x14ac:dyDescent="0.25">
      <c r="C59" s="8"/>
    </row>
    <row r="60" spans="2:11" x14ac:dyDescent="0.25">
      <c r="C60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2020-04-30T10:04:15Z</dcterms:modified>
</cp:coreProperties>
</file>